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poel\Desktop\"/>
    </mc:Choice>
  </mc:AlternateContent>
  <xr:revisionPtr revIDLastSave="0" documentId="8_{D5D96416-AAE9-4048-82CD-8C827071A9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egevens invullen" sheetId="1" r:id="rId1"/>
    <sheet name="Resultaten bekijken " sheetId="2" r:id="rId2"/>
    <sheet name="Tussenberekeningen" sheetId="3" r:id="rId3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5" i="2"/>
  <c r="B4" i="2"/>
  <c r="B11" i="3"/>
  <c r="B12" i="3"/>
  <c r="B13" i="3"/>
  <c r="B12" i="2"/>
  <c r="B11" i="2"/>
  <c r="B14" i="2"/>
  <c r="B31" i="2"/>
  <c r="B30" i="2"/>
  <c r="B29" i="2"/>
  <c r="B7" i="2"/>
  <c r="B25" i="2"/>
  <c r="B24" i="2"/>
  <c r="B23" i="2"/>
  <c r="B19" i="2"/>
  <c r="B6" i="2"/>
  <c r="B13" i="2"/>
  <c r="B18" i="2"/>
</calcChain>
</file>

<file path=xl/sharedStrings.xml><?xml version="1.0" encoding="utf-8"?>
<sst xmlns="http://schemas.openxmlformats.org/spreadsheetml/2006/main" count="87" uniqueCount="47">
  <si>
    <t>Benodigde gegevens</t>
  </si>
  <si>
    <t>Berekening kosten douchegedrag</t>
  </si>
  <si>
    <t>Variabelen</t>
  </si>
  <si>
    <t>Aantal liter/minuut</t>
  </si>
  <si>
    <t>Liter/minuut</t>
  </si>
  <si>
    <t>Vul hier in hoeveel liter per minuut je douchekop verbruikt</t>
  </si>
  <si>
    <t>Temperatuur</t>
  </si>
  <si>
    <t>Celsius</t>
  </si>
  <si>
    <t>Vul hier in op welke temperatuur je de douche (ongeveer) zet in Celsius</t>
  </si>
  <si>
    <t>Douchetijd</t>
  </si>
  <si>
    <t>Minuten</t>
  </si>
  <si>
    <t>Vul hier in hoe lang je onder de douche staat in minuten</t>
  </si>
  <si>
    <t>Gasprijs</t>
  </si>
  <si>
    <t>Vul hier de gasprijs per kubieke meter (m³) in</t>
  </si>
  <si>
    <t>Waterprijs</t>
  </si>
  <si>
    <t>Vul hier de waterprijs per liter in. Als het in kubieke meters (m³) wordt aangegeven, deel de prijs dan door 1000</t>
  </si>
  <si>
    <t>Douchebeurten per week</t>
  </si>
  <si>
    <t xml:space="preserve">Vul hier in hoe vaak je per week doucht </t>
  </si>
  <si>
    <t>Wat zou je willen aanpassen?</t>
  </si>
  <si>
    <t>Aan deze calculator, ontwikkeld door Groen Graag, kunnen geen rechten worden ontleend.</t>
  </si>
  <si>
    <t>Dit dient slechts ter voorbeeld en mag alleen worden gebruikt door leden van de programma's van Groen Graag. Het is niet toegestaan deze calculator door te verkopen.</t>
  </si>
  <si>
    <t>Resultaten</t>
  </si>
  <si>
    <t>Resultaten kosten douchegedrag</t>
  </si>
  <si>
    <t>Berekening huidige situatie</t>
  </si>
  <si>
    <t>Kosten douchebeurt</t>
  </si>
  <si>
    <t>Hier zie je de prijs in euro’s van jouw douchebeurt (de gasprijs en waterprijs)</t>
  </si>
  <si>
    <t>Aantal verbruikte liters water</t>
  </si>
  <si>
    <t>Hier zie je hoeveel liter water je verbruikt met jouw douchebeurt</t>
  </si>
  <si>
    <t>Kosten per maand</t>
  </si>
  <si>
    <t>Kosten per jaar</t>
  </si>
  <si>
    <t>Berekening aangepaste situatie</t>
  </si>
  <si>
    <t>Besparingen</t>
  </si>
  <si>
    <t>Kosten besparing per maand</t>
  </si>
  <si>
    <t>Kostenbesparing per jaar</t>
  </si>
  <si>
    <t>Besparing met wtw systeem in de huidige situatie</t>
  </si>
  <si>
    <t>30% rendement systeem</t>
  </si>
  <si>
    <t>40% rendement systeem</t>
  </si>
  <si>
    <t>50% rendement systeem</t>
  </si>
  <si>
    <t>Besparing met wtw systeem in de aangepaste situatie</t>
  </si>
  <si>
    <t>Tabel 1</t>
  </si>
  <si>
    <t>Tussenberekeningen</t>
  </si>
  <si>
    <t>Benodigde energie</t>
  </si>
  <si>
    <t>Energie efficiëntie</t>
  </si>
  <si>
    <t>Benodigde gas</t>
  </si>
  <si>
    <t>€/m3</t>
  </si>
  <si>
    <t>€/liter</t>
  </si>
  <si>
    <t>Besparing per jaar / persoon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</si>
</sst>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0.00"/>
    <numFmt numFmtId="165" formatCode="0.0000"/>
  </numFmts>
  <fonts count="6">
    <font>
      <sz val="10"/>
      <color indexed="8"/>
      <name val="Helvetica Neue"/>
    </font>
    <font>
      <sz val="12"/>
      <color indexed="8"/>
      <name val="Helvetica Neue"/>
    </font>
    <font>
      <b/>
      <sz val="14"/>
      <color indexed="8"/>
      <name val="Calibri"/>
    </font>
    <font>
      <b/>
      <sz val="10"/>
      <color indexed="8"/>
      <name val="Helvetica Neue"/>
    </font>
    <font>
      <sz val="12"/>
      <color indexed="8"/>
      <name val="Kollektif"/>
    </font>
    <font>
      <b/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8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 applyAlignment="1">
      <alignment vertical="top"/>
    </xf>
    <xf numFmtId="0" fontId="3" fillId="2" borderId="1" xfId="0" applyFont="1" applyFill="1" applyBorder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>
      <alignment vertical="top" wrapText="1"/>
    </xf>
    <xf numFmtId="49" fontId="3" fillId="3" borderId="1" xfId="0" applyNumberFormat="1" applyFont="1" applyFill="1" applyBorder="1">
      <alignment vertical="top" wrapText="1"/>
    </xf>
    <xf numFmtId="0" fontId="0" fillId="0" borderId="1" xfId="0" applyBorder="1">
      <alignment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5" xfId="0" applyBorder="1">
      <alignment vertical="top" wrapText="1"/>
    </xf>
    <xf numFmtId="49" fontId="0" fillId="3" borderId="1" xfId="0" applyNumberFormat="1" applyFill="1" applyBorder="1">
      <alignment vertical="top" wrapText="1"/>
    </xf>
    <xf numFmtId="49" fontId="0" fillId="0" borderId="1" xfId="0" applyNumberFormat="1" applyBorder="1">
      <alignment vertical="top" wrapText="1"/>
    </xf>
    <xf numFmtId="0" fontId="0" fillId="0" borderId="6" xfId="0" applyBorder="1" applyAlignment="1">
      <alignment vertical="top"/>
    </xf>
    <xf numFmtId="49" fontId="0" fillId="0" borderId="7" xfId="0" applyNumberFormat="1" applyBorder="1" applyAlignment="1">
      <alignment vertical="top"/>
    </xf>
    <xf numFmtId="0" fontId="0" fillId="0" borderId="7" xfId="0" applyBorder="1">
      <alignment vertical="top" wrapText="1"/>
    </xf>
    <xf numFmtId="0" fontId="3" fillId="3" borderId="8" xfId="0" applyFont="1" applyFill="1" applyBorder="1">
      <alignment vertical="top" wrapText="1"/>
    </xf>
    <xf numFmtId="0" fontId="0" fillId="0" borderId="9" xfId="0" applyBorder="1">
      <alignment vertical="top" wrapText="1"/>
    </xf>
    <xf numFmtId="0" fontId="0" fillId="0" borderId="10" xfId="0" applyBorder="1">
      <alignment vertical="top" wrapText="1"/>
    </xf>
    <xf numFmtId="0" fontId="0" fillId="0" borderId="7" xfId="0" applyBorder="1" applyAlignment="1">
      <alignment vertical="top"/>
    </xf>
    <xf numFmtId="0" fontId="3" fillId="3" borderId="11" xfId="0" applyFont="1" applyFill="1" applyBorder="1">
      <alignment vertical="top" wrapText="1"/>
    </xf>
    <xf numFmtId="0" fontId="0" fillId="0" borderId="12" xfId="0" applyBorder="1">
      <alignment vertical="top" wrapText="1"/>
    </xf>
    <xf numFmtId="0" fontId="0" fillId="0" borderId="13" xfId="0" applyBorder="1">
      <alignment vertical="top" wrapText="1"/>
    </xf>
    <xf numFmtId="0" fontId="3" fillId="3" borderId="14" xfId="0" applyFont="1" applyFill="1" applyBorder="1">
      <alignment vertical="top" wrapText="1"/>
    </xf>
    <xf numFmtId="0" fontId="0" fillId="0" borderId="15" xfId="0" applyBorder="1">
      <alignment vertical="top" wrapText="1"/>
    </xf>
    <xf numFmtId="0" fontId="0" fillId="0" borderId="16" xfId="0" applyBorder="1">
      <alignment vertical="top" wrapText="1"/>
    </xf>
    <xf numFmtId="0" fontId="3" fillId="3" borderId="17" xfId="0" applyFont="1" applyFill="1" applyBorder="1">
      <alignment vertical="top" wrapText="1"/>
    </xf>
    <xf numFmtId="0" fontId="0" fillId="0" borderId="18" xfId="0" applyBorder="1">
      <alignment vertical="top" wrapText="1"/>
    </xf>
    <xf numFmtId="0" fontId="4" fillId="3" borderId="17" xfId="0" applyFont="1" applyFill="1" applyBorder="1">
      <alignment vertical="top" wrapText="1"/>
    </xf>
    <xf numFmtId="0" fontId="0" fillId="3" borderId="17" xfId="0" applyFill="1" applyBorder="1">
      <alignment vertical="top" wrapText="1"/>
    </xf>
    <xf numFmtId="164" fontId="0" fillId="0" borderId="18" xfId="0" applyNumberFormat="1" applyBorder="1">
      <alignment vertical="top" wrapText="1"/>
    </xf>
    <xf numFmtId="49" fontId="5" fillId="0" borderId="18" xfId="0" applyNumberFormat="1" applyFont="1" applyBorder="1" applyAlignment="1">
      <alignment vertical="top"/>
    </xf>
    <xf numFmtId="0" fontId="3" fillId="2" borderId="2" xfId="0" applyFont="1" applyFill="1" applyBorder="1">
      <alignment vertical="top" wrapText="1"/>
    </xf>
    <xf numFmtId="0" fontId="0" fillId="0" borderId="4" xfId="0" applyBorder="1">
      <alignment vertical="top" wrapText="1"/>
    </xf>
    <xf numFmtId="164" fontId="0" fillId="0" borderId="1" xfId="0" applyNumberFormat="1" applyBorder="1">
      <alignment vertical="top" wrapText="1"/>
    </xf>
    <xf numFmtId="0" fontId="0" fillId="0" borderId="6" xfId="0" applyBorder="1">
      <alignment vertical="top" wrapText="1"/>
    </xf>
    <xf numFmtId="2" fontId="0" fillId="0" borderId="1" xfId="0" applyNumberFormat="1" applyBorder="1">
      <alignment vertical="top" wrapText="1"/>
    </xf>
    <xf numFmtId="0" fontId="3" fillId="3" borderId="19" xfId="0" applyFont="1" applyFill="1" applyBorder="1">
      <alignment vertical="top" wrapText="1"/>
    </xf>
    <xf numFmtId="0" fontId="0" fillId="0" borderId="20" xfId="0" applyBorder="1">
      <alignment vertical="top" wrapText="1"/>
    </xf>
    <xf numFmtId="0" fontId="3" fillId="3" borderId="21" xfId="0" applyFont="1" applyFill="1" applyBorder="1">
      <alignment vertical="top" wrapText="1"/>
    </xf>
    <xf numFmtId="0" fontId="0" fillId="0" borderId="22" xfId="0" applyBorder="1">
      <alignment vertical="top" wrapText="1"/>
    </xf>
    <xf numFmtId="0" fontId="0" fillId="3" borderId="23" xfId="0" applyFill="1" applyBorder="1">
      <alignment vertical="top" wrapText="1"/>
    </xf>
    <xf numFmtId="0" fontId="0" fillId="0" borderId="23" xfId="0" applyBorder="1">
      <alignment vertical="top" wrapText="1"/>
    </xf>
    <xf numFmtId="0" fontId="0" fillId="3" borderId="24" xfId="0" applyFill="1" applyBorder="1">
      <alignment vertical="top" wrapText="1"/>
    </xf>
    <xf numFmtId="0" fontId="0" fillId="0" borderId="24" xfId="0" applyBorder="1">
      <alignment vertical="top" wrapText="1"/>
    </xf>
    <xf numFmtId="0" fontId="0" fillId="3" borderId="14" xfId="0" applyFill="1" applyBorder="1">
      <alignment vertical="top" wrapText="1"/>
    </xf>
    <xf numFmtId="0" fontId="0" fillId="3" borderId="25" xfId="0" applyFill="1" applyBorder="1">
      <alignment vertical="top" wrapText="1"/>
    </xf>
    <xf numFmtId="0" fontId="0" fillId="0" borderId="26" xfId="0" applyBorder="1">
      <alignment vertical="top" wrapText="1"/>
    </xf>
    <xf numFmtId="49" fontId="0" fillId="0" borderId="6" xfId="0" applyNumberFormat="1" applyBorder="1" applyAlignment="1">
      <alignment vertical="top"/>
    </xf>
    <xf numFmtId="0" fontId="0" fillId="0" borderId="1" xfId="0" applyNumberFormat="1" applyBorder="1">
      <alignment vertical="top" wrapText="1"/>
    </xf>
    <xf numFmtId="165" fontId="0" fillId="0" borderId="1" xfId="0" applyNumberFormat="1" applyBorder="1">
      <alignment vertical="top" wrapText="1"/>
    </xf>
    <xf numFmtId="0" fontId="0" fillId="3" borderId="1" xfId="0" applyFill="1" applyBorder="1">
      <alignment vertical="top" wrapText="1"/>
    </xf>
    <xf numFmtId="0" fontId="0" fillId="3" borderId="16" xfId="0" applyFill="1" applyBorder="1">
      <alignment vertical="top" wrapText="1"/>
    </xf>
    <xf numFmtId="0" fontId="0" fillId="3" borderId="7" xfId="0" applyFill="1" applyBorder="1">
      <alignment vertical="top" wrapText="1"/>
    </xf>
    <xf numFmtId="0" fontId="3" fillId="3" borderId="7" xfId="0" applyFont="1" applyFill="1" applyBorder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FBFB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D18" sqref="D18"/>
    </sheetView>
  </sheetViews>
  <sheetFormatPr defaultColWidth="16.26953125" defaultRowHeight="19.899999999999999" customHeight="1"/>
  <cols>
    <col min="1" max="1" width="25.81640625" style="1" customWidth="1"/>
    <col min="2" max="11" width="16.26953125" style="1" customWidth="1"/>
    <col min="12" max="16384" width="16.26953125" style="1"/>
  </cols>
  <sheetData>
    <row r="1" spans="1:10" ht="27.6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3.9" customHeight="1">
      <c r="A2" s="2" t="s">
        <v>1</v>
      </c>
      <c r="B2" s="3"/>
      <c r="C2" s="3"/>
      <c r="D2" s="4"/>
      <c r="E2" s="5"/>
      <c r="F2" s="6"/>
      <c r="G2" s="6"/>
      <c r="H2" s="6"/>
      <c r="I2" s="6"/>
      <c r="J2" s="6"/>
    </row>
    <row r="3" spans="1:10" ht="20.65" customHeight="1">
      <c r="A3" s="7" t="s">
        <v>2</v>
      </c>
      <c r="B3" s="8"/>
      <c r="C3" s="8"/>
      <c r="D3" s="9"/>
      <c r="E3" s="10"/>
      <c r="F3" s="11"/>
      <c r="G3" s="11"/>
      <c r="H3" s="11"/>
      <c r="I3" s="11"/>
      <c r="J3" s="11"/>
    </row>
    <row r="4" spans="1:10" ht="20.65" customHeight="1">
      <c r="A4" s="12" t="s">
        <v>3</v>
      </c>
      <c r="B4" s="8">
        <v>5</v>
      </c>
      <c r="C4" s="13" t="s">
        <v>4</v>
      </c>
      <c r="D4" s="14"/>
      <c r="E4" s="15" t="s">
        <v>5</v>
      </c>
      <c r="F4" s="16"/>
      <c r="G4" s="16"/>
      <c r="H4" s="16"/>
      <c r="I4" s="16"/>
      <c r="J4" s="16"/>
    </row>
    <row r="5" spans="1:10" ht="20.65" customHeight="1">
      <c r="A5" s="12" t="s">
        <v>6</v>
      </c>
      <c r="B5" s="8">
        <v>38</v>
      </c>
      <c r="C5" s="13" t="s">
        <v>7</v>
      </c>
      <c r="D5" s="14"/>
      <c r="E5" s="15" t="s">
        <v>8</v>
      </c>
      <c r="F5" s="16"/>
      <c r="G5" s="16"/>
      <c r="H5" s="16"/>
      <c r="I5" s="16"/>
      <c r="J5" s="16"/>
    </row>
    <row r="6" spans="1:10" ht="20.65" customHeight="1">
      <c r="A6" s="12" t="s">
        <v>9</v>
      </c>
      <c r="B6" s="8">
        <v>5</v>
      </c>
      <c r="C6" s="13" t="s">
        <v>10</v>
      </c>
      <c r="D6" s="14"/>
      <c r="E6" s="15" t="s">
        <v>11</v>
      </c>
      <c r="F6" s="16"/>
      <c r="G6" s="16"/>
      <c r="H6" s="16"/>
      <c r="I6" s="16"/>
      <c r="J6" s="16"/>
    </row>
    <row r="7" spans="1:10" ht="20.65" customHeight="1">
      <c r="A7" s="12" t="s">
        <v>12</v>
      </c>
      <c r="B7" s="8">
        <v>1.33</v>
      </c>
      <c r="C7" s="13" t="s">
        <v>44</v>
      </c>
      <c r="D7" s="14"/>
      <c r="E7" s="15" t="s">
        <v>13</v>
      </c>
      <c r="F7" s="16"/>
      <c r="G7" s="16"/>
      <c r="H7" s="16"/>
      <c r="I7" s="16"/>
      <c r="J7" s="16"/>
    </row>
    <row r="8" spans="1:10" ht="20.65" customHeight="1">
      <c r="A8" s="12" t="s">
        <v>14</v>
      </c>
      <c r="B8" s="8">
        <v>1.0300000000000001E-3</v>
      </c>
      <c r="C8" s="13" t="s">
        <v>45</v>
      </c>
      <c r="D8" s="14"/>
      <c r="E8" s="15" t="s">
        <v>15</v>
      </c>
      <c r="F8" s="16"/>
      <c r="G8" s="16"/>
      <c r="H8" s="16"/>
      <c r="I8" s="16"/>
      <c r="J8" s="16"/>
    </row>
    <row r="9" spans="1:10" ht="20.65" customHeight="1">
      <c r="A9" s="12" t="s">
        <v>16</v>
      </c>
      <c r="B9" s="8">
        <v>7</v>
      </c>
      <c r="C9" s="8"/>
      <c r="D9" s="14"/>
      <c r="E9" s="15" t="s">
        <v>17</v>
      </c>
      <c r="F9" s="16"/>
      <c r="G9" s="16"/>
      <c r="H9" s="16"/>
      <c r="I9" s="16"/>
      <c r="J9" s="16"/>
    </row>
    <row r="10" spans="1:10" ht="17.5" customHeight="1">
      <c r="A10" s="17"/>
      <c r="B10" s="18"/>
      <c r="C10" s="19"/>
      <c r="D10" s="14"/>
      <c r="E10" s="20"/>
      <c r="F10" s="16"/>
      <c r="G10" s="16"/>
      <c r="H10" s="16"/>
      <c r="I10" s="16"/>
      <c r="J10" s="16"/>
    </row>
    <row r="11" spans="1:10" ht="25.5" customHeight="1">
      <c r="A11" s="21"/>
      <c r="B11" s="22"/>
      <c r="C11" s="23"/>
      <c r="D11" s="14"/>
      <c r="E11" s="20"/>
      <c r="F11" s="16"/>
      <c r="G11" s="16"/>
      <c r="H11" s="16"/>
      <c r="I11" s="16"/>
      <c r="J11" s="16"/>
    </row>
    <row r="12" spans="1:10" ht="27" customHeight="1">
      <c r="A12" s="7" t="s">
        <v>18</v>
      </c>
      <c r="B12" s="8"/>
      <c r="C12" s="8"/>
      <c r="D12" s="14"/>
      <c r="E12" s="16"/>
      <c r="F12" s="16"/>
      <c r="G12" s="16"/>
      <c r="H12" s="16"/>
      <c r="I12" s="16"/>
      <c r="J12" s="16"/>
    </row>
    <row r="13" spans="1:10" ht="20.65" customHeight="1">
      <c r="A13" s="12" t="s">
        <v>3</v>
      </c>
      <c r="B13" s="8">
        <v>5</v>
      </c>
      <c r="C13" s="13" t="s">
        <v>4</v>
      </c>
      <c r="D13" s="14"/>
      <c r="E13" s="15" t="s">
        <v>5</v>
      </c>
      <c r="F13" s="16"/>
      <c r="G13" s="16"/>
      <c r="H13" s="16"/>
      <c r="I13" s="16"/>
      <c r="J13" s="16"/>
    </row>
    <row r="14" spans="1:10" ht="20.65" customHeight="1">
      <c r="A14" s="12" t="s">
        <v>6</v>
      </c>
      <c r="B14" s="8">
        <v>38</v>
      </c>
      <c r="C14" s="13" t="s">
        <v>7</v>
      </c>
      <c r="D14" s="14"/>
      <c r="E14" s="15" t="s">
        <v>8</v>
      </c>
      <c r="F14" s="16"/>
      <c r="G14" s="16"/>
      <c r="H14" s="16"/>
      <c r="I14" s="16"/>
      <c r="J14" s="16"/>
    </row>
    <row r="15" spans="1:10" ht="20.65" customHeight="1">
      <c r="A15" s="12" t="s">
        <v>9</v>
      </c>
      <c r="B15" s="8">
        <v>5</v>
      </c>
      <c r="C15" s="13" t="s">
        <v>10</v>
      </c>
      <c r="D15" s="14"/>
      <c r="E15" s="15" t="s">
        <v>11</v>
      </c>
      <c r="F15" s="16"/>
      <c r="G15" s="16"/>
      <c r="H15" s="16"/>
      <c r="I15" s="16"/>
      <c r="J15" s="16"/>
    </row>
    <row r="16" spans="1:10" ht="20.65" customHeight="1">
      <c r="A16" s="12" t="s">
        <v>12</v>
      </c>
      <c r="B16" s="8">
        <v>1.33</v>
      </c>
      <c r="C16" s="13" t="s">
        <v>44</v>
      </c>
      <c r="D16" s="14"/>
      <c r="E16" s="15" t="s">
        <v>13</v>
      </c>
      <c r="F16" s="16"/>
      <c r="G16" s="16"/>
      <c r="H16" s="16"/>
      <c r="I16" s="16"/>
      <c r="J16" s="16"/>
    </row>
    <row r="17" spans="1:10" ht="20.65" customHeight="1">
      <c r="A17" s="12" t="s">
        <v>14</v>
      </c>
      <c r="B17" s="8">
        <v>1.0300000000000001E-3</v>
      </c>
      <c r="C17" s="13" t="s">
        <v>45</v>
      </c>
      <c r="D17" s="14"/>
      <c r="E17" s="15" t="s">
        <v>15</v>
      </c>
      <c r="F17" s="16"/>
      <c r="G17" s="16"/>
      <c r="H17" s="16"/>
      <c r="I17" s="16"/>
      <c r="J17" s="16"/>
    </row>
    <row r="18" spans="1:10" ht="20.65" customHeight="1">
      <c r="A18" s="12" t="s">
        <v>16</v>
      </c>
      <c r="B18" s="8">
        <v>3</v>
      </c>
      <c r="C18" s="8"/>
      <c r="D18" s="14"/>
      <c r="E18" s="15" t="s">
        <v>17</v>
      </c>
      <c r="F18" s="16"/>
      <c r="G18" s="16"/>
      <c r="H18" s="16"/>
      <c r="I18" s="16"/>
      <c r="J18" s="16"/>
    </row>
    <row r="19" spans="1:10" ht="20.5" customHeight="1">
      <c r="A19" s="24"/>
      <c r="B19" s="25"/>
      <c r="C19" s="26"/>
      <c r="D19" s="16"/>
      <c r="E19" s="16"/>
      <c r="F19" s="16"/>
      <c r="G19" s="16"/>
      <c r="H19" s="16"/>
      <c r="I19" s="16"/>
      <c r="J19" s="16"/>
    </row>
    <row r="20" spans="1:10" ht="20.149999999999999" customHeight="1">
      <c r="A20" s="27"/>
      <c r="B20" s="28"/>
      <c r="C20" s="16"/>
      <c r="D20" s="16"/>
      <c r="E20" s="16"/>
      <c r="F20" s="16"/>
      <c r="G20" s="16"/>
      <c r="H20" s="16"/>
      <c r="I20" s="16"/>
      <c r="J20" s="16"/>
    </row>
    <row r="21" spans="1:10" ht="20.149999999999999" customHeight="1">
      <c r="A21" s="27"/>
      <c r="B21" s="28"/>
      <c r="C21" s="16"/>
      <c r="D21" s="16"/>
      <c r="E21" s="16"/>
      <c r="F21" s="16"/>
      <c r="G21" s="16"/>
      <c r="H21" s="16"/>
      <c r="I21" s="16"/>
      <c r="J21" s="16"/>
    </row>
    <row r="22" spans="1:10" ht="20.149999999999999" customHeight="1">
      <c r="A22" s="27"/>
      <c r="B22" s="28"/>
      <c r="C22" s="16"/>
      <c r="D22" s="16"/>
      <c r="E22" s="16"/>
      <c r="F22" s="16"/>
      <c r="G22" s="16"/>
      <c r="H22" s="16"/>
      <c r="I22" s="16"/>
      <c r="J22" s="16"/>
    </row>
    <row r="23" spans="1:10" ht="20.149999999999999" customHeight="1">
      <c r="A23" s="29"/>
      <c r="B23" s="28"/>
      <c r="C23" s="16"/>
      <c r="D23" s="16"/>
      <c r="E23" s="16"/>
      <c r="F23" s="16"/>
      <c r="G23" s="16"/>
      <c r="H23" s="16"/>
      <c r="I23" s="16"/>
      <c r="J23" s="16"/>
    </row>
    <row r="24" spans="1:10" ht="20.149999999999999" customHeight="1">
      <c r="A24" s="27"/>
      <c r="B24" s="28"/>
      <c r="C24" s="16"/>
      <c r="D24" s="16"/>
      <c r="E24" s="16"/>
      <c r="F24" s="16"/>
      <c r="G24" s="16"/>
      <c r="H24" s="16"/>
      <c r="I24" s="16"/>
      <c r="J24" s="16"/>
    </row>
    <row r="25" spans="1:10" ht="20.149999999999999" customHeight="1">
      <c r="A25" s="27"/>
      <c r="B25" s="28"/>
      <c r="C25" s="16"/>
      <c r="D25" s="16"/>
      <c r="E25" s="16"/>
      <c r="F25" s="16"/>
      <c r="G25" s="16"/>
      <c r="H25" s="16"/>
      <c r="I25" s="16"/>
      <c r="J25" s="16"/>
    </row>
    <row r="26" spans="1:10" ht="20.149999999999999" customHeight="1">
      <c r="A26" s="27"/>
      <c r="B26" s="28"/>
      <c r="C26" s="16"/>
      <c r="D26" s="20"/>
      <c r="E26" s="20"/>
      <c r="F26" s="16"/>
      <c r="G26" s="16"/>
      <c r="H26" s="16"/>
      <c r="I26" s="16"/>
      <c r="J26" s="16"/>
    </row>
    <row r="27" spans="1:10" ht="20.149999999999999" customHeight="1">
      <c r="A27" s="27"/>
      <c r="B27" s="28"/>
      <c r="C27" s="16"/>
      <c r="D27" s="20"/>
      <c r="E27" s="20"/>
      <c r="F27" s="16"/>
      <c r="G27" s="16"/>
      <c r="H27" s="16"/>
      <c r="I27" s="16"/>
      <c r="J27" s="16"/>
    </row>
    <row r="28" spans="1:10" ht="20.149999999999999" customHeight="1">
      <c r="A28" s="27"/>
      <c r="B28" s="28"/>
      <c r="C28" s="16"/>
      <c r="D28" s="20"/>
      <c r="E28" s="20"/>
      <c r="F28" s="16"/>
      <c r="G28" s="16"/>
      <c r="H28" s="16"/>
      <c r="I28" s="16"/>
      <c r="J28" s="16"/>
    </row>
    <row r="29" spans="1:10" ht="20.149999999999999" customHeight="1">
      <c r="A29" s="30"/>
      <c r="B29" s="31"/>
      <c r="C29" s="16"/>
      <c r="D29" s="20"/>
      <c r="E29" s="20"/>
      <c r="F29" s="16"/>
      <c r="G29" s="16"/>
      <c r="H29" s="16"/>
      <c r="I29" s="16"/>
      <c r="J29" s="16"/>
    </row>
    <row r="30" spans="1:10" ht="20.149999999999999" customHeight="1">
      <c r="A30" s="30"/>
      <c r="B30" s="32" t="s">
        <v>19</v>
      </c>
      <c r="C30" s="16"/>
      <c r="D30" s="20"/>
      <c r="E30" s="20"/>
      <c r="F30" s="16"/>
      <c r="G30" s="16"/>
      <c r="H30" s="16"/>
      <c r="I30" s="16"/>
      <c r="J30" s="16"/>
    </row>
    <row r="31" spans="1:10" ht="20.149999999999999" customHeight="1">
      <c r="A31" s="30"/>
      <c r="B31" s="32" t="s">
        <v>20</v>
      </c>
      <c r="C31" s="16"/>
      <c r="D31" s="20"/>
      <c r="E31" s="20"/>
      <c r="F31" s="16"/>
      <c r="G31" s="16"/>
      <c r="H31" s="16"/>
      <c r="I31" s="16"/>
      <c r="J31" s="16"/>
    </row>
    <row r="32" spans="1:10" ht="20.149999999999999" customHeight="1">
      <c r="A32" s="30"/>
      <c r="B32" s="28"/>
      <c r="C32" s="16"/>
      <c r="D32" s="20"/>
      <c r="E32" s="20"/>
      <c r="F32" s="16"/>
      <c r="G32" s="16"/>
      <c r="H32" s="16"/>
      <c r="I32" s="16"/>
      <c r="J32" s="16"/>
    </row>
    <row r="33" spans="1:10" ht="20.149999999999999" customHeight="1">
      <c r="A33" s="30"/>
      <c r="B33" s="28"/>
      <c r="C33" s="16"/>
      <c r="D33" s="20"/>
      <c r="E33" s="20"/>
      <c r="F33" s="16"/>
      <c r="G33" s="16"/>
      <c r="H33" s="16"/>
      <c r="I33" s="16"/>
      <c r="J33" s="16"/>
    </row>
    <row r="34" spans="1:10" ht="20.149999999999999" customHeight="1">
      <c r="A34" s="30"/>
      <c r="B34" s="28"/>
      <c r="C34" s="16"/>
      <c r="D34" s="20"/>
      <c r="E34" s="20"/>
      <c r="F34" s="16"/>
      <c r="G34" s="16"/>
      <c r="H34" s="16"/>
      <c r="I34" s="16"/>
      <c r="J34" s="16"/>
    </row>
    <row r="35" spans="1:10" ht="20.149999999999999" customHeight="1">
      <c r="A35" s="30"/>
      <c r="B35" s="28"/>
      <c r="C35" s="16"/>
      <c r="D35" s="20"/>
      <c r="E35" s="20"/>
      <c r="F35" s="16"/>
      <c r="G35" s="16"/>
      <c r="H35" s="16"/>
      <c r="I35" s="16"/>
      <c r="J35" s="16"/>
    </row>
    <row r="36" spans="1:10" ht="20.149999999999999" customHeight="1">
      <c r="A36" s="30"/>
      <c r="B36" s="28"/>
      <c r="C36" s="16"/>
      <c r="D36" s="20"/>
      <c r="E36" s="20"/>
      <c r="F36" s="16"/>
      <c r="G36" s="16"/>
      <c r="H36" s="16"/>
      <c r="I36" s="16"/>
      <c r="J36" s="16"/>
    </row>
    <row r="37" spans="1:10" ht="20.149999999999999" customHeight="1">
      <c r="A37" s="30"/>
      <c r="B37" s="28"/>
      <c r="C37" s="16"/>
      <c r="D37" s="20"/>
      <c r="E37" s="20"/>
      <c r="F37" s="16"/>
      <c r="G37" s="16"/>
      <c r="H37" s="16"/>
      <c r="I37" s="16"/>
      <c r="J37" s="16"/>
    </row>
  </sheetData>
  <mergeCells count="1">
    <mergeCell ref="A1:J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D7" sqref="D7"/>
    </sheetView>
  </sheetViews>
  <sheetFormatPr defaultColWidth="16.26953125" defaultRowHeight="19.899999999999999" customHeight="1"/>
  <cols>
    <col min="1" max="1" width="30.1796875" style="1" customWidth="1"/>
    <col min="2" max="10" width="16.26953125" style="1" customWidth="1"/>
    <col min="11" max="16384" width="16.26953125" style="1"/>
  </cols>
  <sheetData>
    <row r="1" spans="1:9" ht="27.65" customHeight="1">
      <c r="A1" s="56" t="s">
        <v>21</v>
      </c>
      <c r="B1" s="56"/>
      <c r="C1" s="56"/>
      <c r="D1" s="56"/>
      <c r="E1" s="56"/>
      <c r="F1" s="56"/>
      <c r="G1" s="56"/>
      <c r="H1" s="56"/>
      <c r="I1" s="56"/>
    </row>
    <row r="2" spans="1:9" ht="23.9" customHeight="1">
      <c r="A2" s="2" t="s">
        <v>22</v>
      </c>
      <c r="B2" s="3"/>
      <c r="C2" s="33"/>
      <c r="D2" s="5"/>
      <c r="E2" s="5"/>
      <c r="F2" s="6"/>
      <c r="G2" s="6"/>
      <c r="H2" s="6"/>
      <c r="I2" s="6"/>
    </row>
    <row r="3" spans="1:9" ht="20.65" customHeight="1">
      <c r="A3" s="7" t="s">
        <v>23</v>
      </c>
      <c r="B3" s="8"/>
      <c r="C3" s="34"/>
      <c r="D3" s="10"/>
      <c r="E3" s="10"/>
      <c r="F3" s="11"/>
      <c r="G3" s="11"/>
      <c r="H3" s="11"/>
      <c r="I3" s="11"/>
    </row>
    <row r="4" spans="1:9" ht="20.65" customHeight="1">
      <c r="A4" s="12" t="s">
        <v>24</v>
      </c>
      <c r="B4" s="35">
        <f>(Tussenberekeningen!B6*'Gegevens invullen'!B7)+(B5*'Gegevens invullen'!B8)</f>
        <v>0.17363702492654726</v>
      </c>
      <c r="C4" s="36"/>
      <c r="D4" s="20"/>
      <c r="E4" s="15" t="s">
        <v>25</v>
      </c>
      <c r="F4" s="16"/>
      <c r="G4" s="16"/>
      <c r="H4" s="16"/>
      <c r="I4" s="16"/>
    </row>
    <row r="5" spans="1:9" ht="20.65" customHeight="1">
      <c r="A5" s="12" t="s">
        <v>26</v>
      </c>
      <c r="B5" s="37">
        <f>'Gegevens invullen'!B4*'Gegevens invullen'!B6</f>
        <v>25</v>
      </c>
      <c r="C5" s="36"/>
      <c r="D5" s="20"/>
      <c r="E5" s="15" t="s">
        <v>27</v>
      </c>
      <c r="F5" s="16"/>
      <c r="G5" s="16"/>
      <c r="H5" s="16"/>
      <c r="I5" s="16"/>
    </row>
    <row r="6" spans="1:9" ht="20.65" customHeight="1">
      <c r="A6" s="12" t="s">
        <v>28</v>
      </c>
      <c r="B6" s="8">
        <f>B4*'Gegevens invullen'!B9*4</f>
        <v>4.861836697943323</v>
      </c>
      <c r="C6" s="36"/>
      <c r="D6" s="20"/>
      <c r="E6" s="20"/>
      <c r="F6" s="16"/>
      <c r="G6" s="16"/>
      <c r="H6" s="16"/>
      <c r="I6" s="16"/>
    </row>
    <row r="7" spans="1:9" ht="20.65" customHeight="1">
      <c r="A7" s="12" t="s">
        <v>29</v>
      </c>
      <c r="B7" s="8">
        <f>B4*'Gegevens invullen'!B9*52</f>
        <v>63.2038770732632</v>
      </c>
      <c r="C7" s="36"/>
      <c r="D7" s="20"/>
      <c r="E7" s="20"/>
      <c r="F7" s="16"/>
      <c r="G7" s="16"/>
      <c r="H7" s="16"/>
      <c r="I7" s="16"/>
    </row>
    <row r="8" spans="1:9" ht="20.5" customHeight="1">
      <c r="A8" s="38"/>
      <c r="B8" s="39"/>
      <c r="C8" s="16"/>
      <c r="D8" s="20"/>
      <c r="E8" s="20"/>
      <c r="F8" s="16"/>
      <c r="G8" s="16"/>
      <c r="H8" s="16"/>
      <c r="I8" s="16"/>
    </row>
    <row r="9" spans="1:9" ht="20.5" customHeight="1">
      <c r="A9" s="40"/>
      <c r="B9" s="41"/>
      <c r="C9" s="16"/>
      <c r="D9" s="20"/>
      <c r="E9" s="20"/>
      <c r="F9" s="16"/>
      <c r="G9" s="16"/>
      <c r="H9" s="16"/>
      <c r="I9" s="16"/>
    </row>
    <row r="10" spans="1:9" ht="20.65" customHeight="1">
      <c r="A10" s="7" t="s">
        <v>30</v>
      </c>
      <c r="B10" s="8"/>
      <c r="C10" s="36"/>
      <c r="D10" s="20"/>
      <c r="E10" s="20"/>
      <c r="F10" s="16"/>
      <c r="G10" s="16"/>
      <c r="H10" s="16"/>
      <c r="I10" s="16"/>
    </row>
    <row r="11" spans="1:9" ht="20.65" customHeight="1">
      <c r="A11" s="12" t="s">
        <v>24</v>
      </c>
      <c r="B11" s="35">
        <f>(Tussenberekeningen!B13*'Gegevens invullen'!B16)+(B12*'Gegevens invullen'!B8)</f>
        <v>0.17363702492654726</v>
      </c>
      <c r="C11" s="36"/>
      <c r="D11" s="20"/>
      <c r="E11" s="15" t="s">
        <v>25</v>
      </c>
      <c r="F11" s="16"/>
      <c r="G11" s="16"/>
      <c r="H11" s="16"/>
      <c r="I11" s="16"/>
    </row>
    <row r="12" spans="1:9" ht="20.65" customHeight="1">
      <c r="A12" s="12" t="s">
        <v>26</v>
      </c>
      <c r="B12" s="37">
        <f>'Gegevens invullen'!B13*'Gegevens invullen'!B15</f>
        <v>25</v>
      </c>
      <c r="C12" s="36"/>
      <c r="D12" s="20"/>
      <c r="E12" s="15" t="s">
        <v>27</v>
      </c>
      <c r="F12" s="16"/>
      <c r="G12" s="16"/>
      <c r="H12" s="16"/>
      <c r="I12" s="16"/>
    </row>
    <row r="13" spans="1:9" ht="20.65" customHeight="1">
      <c r="A13" s="12" t="s">
        <v>28</v>
      </c>
      <c r="B13" s="8">
        <f>B11*'Gegevens invullen'!B18*4</f>
        <v>2.0836442991185669</v>
      </c>
      <c r="C13" s="36"/>
      <c r="D13" s="20"/>
      <c r="E13" s="20"/>
      <c r="F13" s="16"/>
      <c r="G13" s="16"/>
      <c r="H13" s="16"/>
      <c r="I13" s="16"/>
    </row>
    <row r="14" spans="1:9" ht="20.65" customHeight="1">
      <c r="A14" s="12" t="s">
        <v>29</v>
      </c>
      <c r="B14" s="8">
        <f>B11*'Gegevens invullen'!B18*52</f>
        <v>27.08737588854137</v>
      </c>
      <c r="C14" s="36"/>
      <c r="D14" s="20"/>
      <c r="E14" s="20"/>
      <c r="F14" s="16"/>
      <c r="G14" s="16"/>
      <c r="H14" s="16"/>
      <c r="I14" s="16"/>
    </row>
    <row r="15" spans="1:9" ht="20.5" customHeight="1">
      <c r="A15" s="42"/>
      <c r="B15" s="43"/>
      <c r="C15" s="16"/>
      <c r="D15" s="20"/>
      <c r="E15" s="20"/>
      <c r="F15" s="16"/>
      <c r="G15" s="16"/>
      <c r="H15" s="16"/>
      <c r="I15" s="16"/>
    </row>
    <row r="16" spans="1:9" ht="20.5" customHeight="1">
      <c r="A16" s="44"/>
      <c r="B16" s="45"/>
      <c r="C16" s="16"/>
      <c r="D16" s="20"/>
      <c r="E16" s="20"/>
      <c r="F16" s="16"/>
      <c r="G16" s="16"/>
      <c r="H16" s="16"/>
      <c r="I16" s="16"/>
    </row>
    <row r="17" spans="1:9" ht="20.65" customHeight="1">
      <c r="A17" s="7" t="s">
        <v>31</v>
      </c>
      <c r="B17" s="8"/>
      <c r="C17" s="36"/>
      <c r="D17" s="20"/>
      <c r="E17" s="20"/>
      <c r="F17" s="16"/>
      <c r="G17" s="16"/>
      <c r="H17" s="16"/>
      <c r="I17" s="16"/>
    </row>
    <row r="18" spans="1:9" ht="20.65" customHeight="1">
      <c r="A18" s="12" t="s">
        <v>32</v>
      </c>
      <c r="B18" s="8">
        <f>B6-B13</f>
        <v>2.7781923988247561</v>
      </c>
      <c r="C18" s="36"/>
      <c r="D18" s="20"/>
      <c r="E18" s="20"/>
      <c r="F18" s="16"/>
      <c r="G18" s="16"/>
      <c r="H18" s="16"/>
      <c r="I18" s="16"/>
    </row>
    <row r="19" spans="1:9" ht="20.65" customHeight="1">
      <c r="A19" s="12" t="s">
        <v>33</v>
      </c>
      <c r="B19" s="8">
        <f>B7-B14</f>
        <v>36.116501184721827</v>
      </c>
      <c r="C19" s="36"/>
      <c r="D19" s="20"/>
      <c r="E19" s="20"/>
      <c r="F19" s="16"/>
      <c r="G19" s="16"/>
      <c r="H19" s="16"/>
      <c r="I19" s="16"/>
    </row>
    <row r="20" spans="1:9" ht="20.5" customHeight="1">
      <c r="A20" s="46"/>
      <c r="B20" s="25"/>
      <c r="C20" s="16"/>
      <c r="D20" s="20"/>
      <c r="E20" s="20"/>
      <c r="F20" s="16"/>
      <c r="G20" s="16"/>
      <c r="H20" s="16"/>
      <c r="I20" s="16"/>
    </row>
    <row r="21" spans="1:9" ht="20.5" customHeight="1">
      <c r="A21" s="47"/>
      <c r="B21" s="48"/>
      <c r="C21" s="16"/>
      <c r="D21" s="20"/>
      <c r="E21" s="20"/>
      <c r="F21" s="16"/>
      <c r="G21" s="16"/>
      <c r="H21" s="16"/>
      <c r="I21" s="16"/>
    </row>
    <row r="22" spans="1:9" ht="32.65" customHeight="1">
      <c r="A22" s="7" t="s">
        <v>34</v>
      </c>
      <c r="B22" s="8"/>
      <c r="C22" s="36"/>
      <c r="D22" s="20"/>
      <c r="E22" s="20"/>
      <c r="F22" s="16"/>
      <c r="G22" s="16"/>
      <c r="H22" s="16"/>
      <c r="I22" s="16"/>
    </row>
    <row r="23" spans="1:9" ht="20.65" customHeight="1">
      <c r="A23" s="12" t="s">
        <v>35</v>
      </c>
      <c r="B23" s="8">
        <f>(B7*0.3)</f>
        <v>18.961163121978959</v>
      </c>
      <c r="C23" s="49" t="s">
        <v>46</v>
      </c>
      <c r="D23" s="20"/>
      <c r="E23" s="20"/>
      <c r="F23" s="16"/>
      <c r="G23" s="16"/>
      <c r="H23" s="16"/>
      <c r="I23" s="16"/>
    </row>
    <row r="24" spans="1:9" ht="20.65" customHeight="1">
      <c r="A24" s="12" t="s">
        <v>36</v>
      </c>
      <c r="B24" s="8">
        <f>(B7*0.4)</f>
        <v>25.281550829305282</v>
      </c>
      <c r="C24" s="49" t="s">
        <v>46</v>
      </c>
      <c r="D24" s="20"/>
      <c r="E24" s="20"/>
      <c r="F24" s="16"/>
      <c r="G24" s="16"/>
      <c r="H24" s="16"/>
      <c r="I24" s="16"/>
    </row>
    <row r="25" spans="1:9" ht="20.65" customHeight="1">
      <c r="A25" s="12" t="s">
        <v>37</v>
      </c>
      <c r="B25" s="8">
        <f>(B7*0.5)</f>
        <v>31.6019385366316</v>
      </c>
      <c r="C25" s="49" t="s">
        <v>46</v>
      </c>
      <c r="D25" s="20"/>
      <c r="E25" s="20"/>
      <c r="F25" s="16"/>
      <c r="G25" s="16"/>
      <c r="H25" s="16"/>
      <c r="I25" s="16"/>
    </row>
    <row r="26" spans="1:9" ht="20.5" customHeight="1">
      <c r="A26" s="46"/>
      <c r="B26" s="25"/>
      <c r="C26" s="16"/>
      <c r="D26" s="20"/>
      <c r="E26" s="20"/>
      <c r="F26" s="16"/>
      <c r="G26" s="16"/>
      <c r="H26" s="16"/>
      <c r="I26" s="16"/>
    </row>
    <row r="27" spans="1:9" ht="20.5" customHeight="1">
      <c r="A27" s="47"/>
      <c r="B27" s="48"/>
      <c r="C27" s="16"/>
      <c r="D27" s="20"/>
      <c r="E27" s="20"/>
      <c r="F27" s="16"/>
      <c r="G27" s="16"/>
      <c r="H27" s="16"/>
      <c r="I27" s="16"/>
    </row>
    <row r="28" spans="1:9" ht="32.65" customHeight="1">
      <c r="A28" s="7" t="s">
        <v>38</v>
      </c>
      <c r="B28" s="8"/>
      <c r="C28" s="36"/>
      <c r="D28" s="20"/>
      <c r="E28" s="20"/>
      <c r="F28" s="16"/>
      <c r="G28" s="16"/>
      <c r="H28" s="16"/>
      <c r="I28" s="16"/>
    </row>
    <row r="29" spans="1:9" ht="20.65" customHeight="1">
      <c r="A29" s="12" t="s">
        <v>35</v>
      </c>
      <c r="B29" s="8">
        <f>(B14*0.3)</f>
        <v>8.1262127665624106</v>
      </c>
      <c r="C29" s="49" t="s">
        <v>46</v>
      </c>
      <c r="D29" s="20"/>
      <c r="E29" s="20"/>
      <c r="F29" s="16"/>
      <c r="G29" s="16"/>
      <c r="H29" s="16"/>
      <c r="I29" s="16"/>
    </row>
    <row r="30" spans="1:9" ht="20.65" customHeight="1">
      <c r="A30" s="12" t="s">
        <v>36</v>
      </c>
      <c r="B30" s="8">
        <f>(B14*0.4)</f>
        <v>10.834950355416549</v>
      </c>
      <c r="C30" s="49" t="s">
        <v>46</v>
      </c>
      <c r="D30" s="20"/>
      <c r="E30" s="20"/>
      <c r="F30" s="16"/>
      <c r="G30" s="16"/>
      <c r="H30" s="16"/>
      <c r="I30" s="16"/>
    </row>
    <row r="31" spans="1:9" ht="20.65" customHeight="1">
      <c r="A31" s="12" t="s">
        <v>37</v>
      </c>
      <c r="B31" s="8">
        <f>(B14*0.5)</f>
        <v>13.543687944270685</v>
      </c>
      <c r="C31" s="49" t="s">
        <v>46</v>
      </c>
      <c r="D31" s="20"/>
      <c r="E31" s="20"/>
      <c r="F31" s="16"/>
      <c r="G31" s="16"/>
      <c r="H31" s="16"/>
      <c r="I31" s="16"/>
    </row>
    <row r="32" spans="1:9" ht="20.5" customHeight="1">
      <c r="A32" s="46"/>
      <c r="B32" s="25"/>
      <c r="C32" s="16"/>
      <c r="D32" s="20"/>
      <c r="E32" s="20"/>
      <c r="F32" s="16"/>
      <c r="G32" s="16"/>
      <c r="H32" s="16"/>
      <c r="I32" s="16"/>
    </row>
    <row r="33" spans="1:9" ht="20.149999999999999" customHeight="1">
      <c r="A33" s="30"/>
      <c r="B33" s="28"/>
      <c r="C33" s="16"/>
      <c r="D33" s="20"/>
      <c r="E33" s="20"/>
      <c r="F33" s="16"/>
      <c r="G33" s="16"/>
      <c r="H33" s="16"/>
      <c r="I33" s="16"/>
    </row>
    <row r="34" spans="1:9" ht="20.149999999999999" customHeight="1">
      <c r="A34" s="30"/>
      <c r="B34" s="32" t="s">
        <v>19</v>
      </c>
      <c r="C34" s="16"/>
      <c r="D34" s="20"/>
      <c r="E34" s="20"/>
      <c r="F34" s="16"/>
      <c r="G34" s="16"/>
      <c r="H34" s="16"/>
      <c r="I34" s="16"/>
    </row>
    <row r="35" spans="1:9" ht="20.149999999999999" customHeight="1">
      <c r="A35" s="30"/>
      <c r="B35" s="32" t="s">
        <v>20</v>
      </c>
      <c r="C35" s="16"/>
      <c r="D35" s="20"/>
      <c r="E35" s="20"/>
      <c r="F35" s="16"/>
      <c r="G35" s="16"/>
      <c r="H35" s="16"/>
      <c r="I35" s="16"/>
    </row>
  </sheetData>
  <sheetProtection algorithmName="SHA-512" hashValue="qhksEjT90HgpDM8B8aE7tMBdOjqgzvB8dKTqbyxxz7HtZuge+RTV+w9JziL5XgGtK5SJayi1QUSf4uyJLOh/Sw==" saltValue="R4nGgd2MIrdMWuRtkCZFPg==" spinCount="100000" sheet="1" objects="1" scenarios="1"/>
  <mergeCells count="1">
    <mergeCell ref="A1:I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5" sqref="B5"/>
    </sheetView>
  </sheetViews>
  <sheetFormatPr defaultColWidth="16.26953125" defaultRowHeight="19.899999999999999" customHeight="1"/>
  <cols>
    <col min="1" max="1" width="30.1796875" style="1" customWidth="1"/>
    <col min="2" max="10" width="16.26953125" style="1" customWidth="1"/>
    <col min="11" max="16384" width="16.26953125" style="1"/>
  </cols>
  <sheetData>
    <row r="1" spans="1:9" ht="27.65" customHeight="1">
      <c r="A1" s="56" t="s">
        <v>39</v>
      </c>
      <c r="B1" s="56"/>
      <c r="C1" s="56"/>
      <c r="D1" s="56"/>
      <c r="E1" s="56"/>
      <c r="F1" s="56"/>
      <c r="G1" s="56"/>
      <c r="H1" s="56"/>
      <c r="I1" s="56"/>
    </row>
    <row r="2" spans="1:9" ht="23.9" customHeight="1">
      <c r="A2" s="2" t="s">
        <v>40</v>
      </c>
      <c r="B2" s="3"/>
      <c r="C2" s="33"/>
      <c r="D2" s="5"/>
      <c r="E2" s="5"/>
      <c r="F2" s="6"/>
      <c r="G2" s="6"/>
      <c r="H2" s="6"/>
      <c r="I2" s="6"/>
    </row>
    <row r="3" spans="1:9" ht="20.65" customHeight="1">
      <c r="A3" s="7" t="s">
        <v>23</v>
      </c>
      <c r="B3" s="8"/>
      <c r="C3" s="34"/>
      <c r="D3" s="10"/>
      <c r="E3" s="10"/>
      <c r="F3" s="11"/>
      <c r="G3" s="11"/>
      <c r="H3" s="11"/>
      <c r="I3" s="11"/>
    </row>
    <row r="4" spans="1:9" ht="20.65" customHeight="1">
      <c r="A4" s="12" t="s">
        <v>41</v>
      </c>
      <c r="B4" s="50">
        <f>(('Gegevens invullen'!B5-10)*('Gegevens invullen'!B4*'Gegevens invullen'!B6))*4.19/1000</f>
        <v>2.9330000000000003</v>
      </c>
      <c r="C4" s="36"/>
      <c r="D4" s="20"/>
      <c r="E4" s="20"/>
      <c r="F4" s="16"/>
      <c r="G4" s="16"/>
      <c r="H4" s="16"/>
      <c r="I4" s="16"/>
    </row>
    <row r="5" spans="1:9" ht="20.65" customHeight="1">
      <c r="A5" s="12" t="s">
        <v>42</v>
      </c>
      <c r="B5" s="37">
        <f>26.3775/B4</f>
        <v>8.9933515172178655</v>
      </c>
      <c r="C5" s="36"/>
      <c r="D5" s="20"/>
      <c r="E5" s="20"/>
      <c r="F5" s="16"/>
      <c r="G5" s="16"/>
      <c r="H5" s="16"/>
      <c r="I5" s="16"/>
    </row>
    <row r="6" spans="1:9" ht="20.65" customHeight="1">
      <c r="A6" s="12" t="s">
        <v>43</v>
      </c>
      <c r="B6" s="51">
        <f>1000/B5/1000</f>
        <v>0.11119325182447162</v>
      </c>
      <c r="C6" s="36"/>
      <c r="D6" s="20"/>
      <c r="E6" s="20"/>
      <c r="F6" s="16"/>
      <c r="G6" s="16"/>
      <c r="H6" s="16"/>
      <c r="I6" s="16"/>
    </row>
    <row r="7" spans="1:9" ht="20.65" customHeight="1">
      <c r="A7" s="52"/>
      <c r="B7" s="8"/>
      <c r="C7" s="36"/>
      <c r="D7" s="20"/>
      <c r="E7" s="20"/>
      <c r="F7" s="16"/>
      <c r="G7" s="16"/>
      <c r="H7" s="16"/>
      <c r="I7" s="16"/>
    </row>
    <row r="8" spans="1:9" ht="20.5" customHeight="1">
      <c r="A8" s="17"/>
      <c r="B8" s="19"/>
      <c r="C8" s="36"/>
      <c r="D8" s="20"/>
      <c r="E8" s="20"/>
      <c r="F8" s="16"/>
      <c r="G8" s="16"/>
      <c r="H8" s="16"/>
      <c r="I8" s="16"/>
    </row>
    <row r="9" spans="1:9" ht="20.5" customHeight="1">
      <c r="A9" s="21"/>
      <c r="B9" s="23"/>
      <c r="C9" s="36"/>
      <c r="D9" s="20"/>
      <c r="E9" s="20"/>
      <c r="F9" s="16"/>
      <c r="G9" s="16"/>
      <c r="H9" s="16"/>
      <c r="I9" s="16"/>
    </row>
    <row r="10" spans="1:9" ht="20.65" customHeight="1">
      <c r="A10" s="7" t="s">
        <v>30</v>
      </c>
      <c r="B10" s="8"/>
      <c r="C10" s="36"/>
      <c r="D10" s="20"/>
      <c r="E10" s="20"/>
      <c r="F10" s="16"/>
      <c r="G10" s="16"/>
      <c r="H10" s="16"/>
      <c r="I10" s="16"/>
    </row>
    <row r="11" spans="1:9" ht="20.65" customHeight="1">
      <c r="A11" s="12" t="s">
        <v>41</v>
      </c>
      <c r="B11" s="50">
        <f>(('Gegevens invullen'!B14-10)*('Gegevens invullen'!B13*'Gegevens invullen'!B15))*4.19/1000</f>
        <v>2.9330000000000003</v>
      </c>
      <c r="C11" s="36"/>
      <c r="D11" s="20"/>
      <c r="E11" s="20"/>
      <c r="F11" s="16"/>
      <c r="G11" s="16"/>
      <c r="H11" s="16"/>
      <c r="I11" s="16"/>
    </row>
    <row r="12" spans="1:9" ht="20.65" customHeight="1">
      <c r="A12" s="12" t="s">
        <v>42</v>
      </c>
      <c r="B12" s="37">
        <f>26.3775/B11</f>
        <v>8.9933515172178655</v>
      </c>
      <c r="C12" s="36"/>
      <c r="D12" s="20"/>
      <c r="E12" s="20"/>
      <c r="F12" s="16"/>
      <c r="G12" s="16"/>
      <c r="H12" s="16"/>
      <c r="I12" s="16"/>
    </row>
    <row r="13" spans="1:9" ht="20.65" customHeight="1">
      <c r="A13" s="12" t="s">
        <v>43</v>
      </c>
      <c r="B13" s="51">
        <f>1000/B12/1000</f>
        <v>0.11119325182447162</v>
      </c>
      <c r="C13" s="36"/>
      <c r="D13" s="20"/>
      <c r="E13" s="20"/>
      <c r="F13" s="16"/>
      <c r="G13" s="16"/>
      <c r="H13" s="16"/>
      <c r="I13" s="16"/>
    </row>
    <row r="14" spans="1:9" ht="20.5" customHeight="1">
      <c r="A14" s="53"/>
      <c r="B14" s="26"/>
      <c r="C14" s="16"/>
      <c r="D14" s="20"/>
      <c r="E14" s="20"/>
      <c r="F14" s="16"/>
      <c r="G14" s="16"/>
      <c r="H14" s="16"/>
      <c r="I14" s="16"/>
    </row>
    <row r="15" spans="1:9" ht="20.149999999999999" customHeight="1">
      <c r="A15" s="54"/>
      <c r="B15" s="16"/>
      <c r="C15" s="16"/>
      <c r="D15" s="20"/>
      <c r="E15" s="20"/>
      <c r="F15" s="16"/>
      <c r="G15" s="16"/>
      <c r="H15" s="16"/>
      <c r="I15" s="16"/>
    </row>
    <row r="16" spans="1:9" ht="20.149999999999999" customHeight="1">
      <c r="A16" s="54"/>
      <c r="B16" s="16"/>
      <c r="C16" s="16"/>
      <c r="D16" s="20"/>
      <c r="E16" s="20"/>
      <c r="F16" s="16"/>
      <c r="G16" s="16"/>
      <c r="H16" s="16"/>
      <c r="I16" s="16"/>
    </row>
    <row r="17" spans="1:9" ht="20.149999999999999" customHeight="1">
      <c r="A17" s="55"/>
      <c r="B17" s="16"/>
      <c r="C17" s="16"/>
      <c r="D17" s="20"/>
      <c r="E17" s="20"/>
      <c r="F17" s="16"/>
      <c r="G17" s="16"/>
      <c r="H17" s="16"/>
      <c r="I17" s="16"/>
    </row>
    <row r="18" spans="1:9" ht="20.149999999999999" customHeight="1">
      <c r="A18" s="54"/>
      <c r="B18" s="16"/>
      <c r="C18" s="16"/>
      <c r="D18" s="20"/>
      <c r="E18" s="20"/>
      <c r="F18" s="16"/>
      <c r="G18" s="16"/>
      <c r="H18" s="16"/>
      <c r="I18" s="16"/>
    </row>
    <row r="19" spans="1:9" ht="20.149999999999999" customHeight="1">
      <c r="A19" s="54"/>
      <c r="B19" s="16"/>
      <c r="C19" s="16"/>
      <c r="D19" s="20"/>
      <c r="E19" s="20"/>
      <c r="F19" s="16"/>
      <c r="G19" s="16"/>
      <c r="H19" s="16"/>
      <c r="I19" s="16"/>
    </row>
    <row r="20" spans="1:9" ht="20.149999999999999" customHeight="1">
      <c r="A20" s="30"/>
      <c r="B20" s="28"/>
      <c r="C20" s="16"/>
      <c r="D20" s="20"/>
      <c r="E20" s="20"/>
      <c r="F20" s="16"/>
      <c r="G20" s="16"/>
      <c r="H20" s="16"/>
      <c r="I20" s="16"/>
    </row>
    <row r="21" spans="1:9" ht="20.149999999999999" customHeight="1">
      <c r="A21" s="30"/>
      <c r="B21" s="28"/>
      <c r="C21" s="16"/>
      <c r="D21" s="20"/>
      <c r="E21" s="20"/>
      <c r="F21" s="16"/>
      <c r="G21" s="16"/>
      <c r="H21" s="16"/>
      <c r="I21" s="16"/>
    </row>
    <row r="22" spans="1:9" ht="20.149999999999999" customHeight="1">
      <c r="A22" s="30"/>
      <c r="B22" s="28"/>
      <c r="C22" s="16"/>
      <c r="D22" s="20"/>
      <c r="E22" s="20"/>
      <c r="F22" s="16"/>
      <c r="G22" s="16"/>
      <c r="H22" s="16"/>
      <c r="I22" s="16"/>
    </row>
    <row r="23" spans="1:9" ht="20.149999999999999" customHeight="1">
      <c r="A23" s="30"/>
      <c r="B23" s="28"/>
      <c r="C23" s="16"/>
      <c r="D23" s="20"/>
      <c r="E23" s="20"/>
      <c r="F23" s="16"/>
      <c r="G23" s="16"/>
      <c r="H23" s="16"/>
      <c r="I23" s="16"/>
    </row>
    <row r="24" spans="1:9" ht="20.149999999999999" customHeight="1">
      <c r="A24" s="30"/>
      <c r="B24" s="28"/>
      <c r="C24" s="16"/>
      <c r="D24" s="20"/>
      <c r="E24" s="20"/>
      <c r="F24" s="16"/>
      <c r="G24" s="16"/>
      <c r="H24" s="16"/>
      <c r="I24" s="16"/>
    </row>
    <row r="25" spans="1:9" ht="20.149999999999999" customHeight="1">
      <c r="A25" s="30"/>
      <c r="B25" s="28"/>
      <c r="C25" s="16"/>
      <c r="D25" s="20"/>
      <c r="E25" s="20"/>
      <c r="F25" s="16"/>
      <c r="G25" s="16"/>
      <c r="H25" s="16"/>
      <c r="I25" s="16"/>
    </row>
    <row r="26" spans="1:9" ht="20.149999999999999" customHeight="1">
      <c r="A26" s="30"/>
      <c r="B26" s="28"/>
      <c r="C26" s="16"/>
      <c r="D26" s="20"/>
      <c r="E26" s="20"/>
      <c r="F26" s="16"/>
      <c r="G26" s="16"/>
      <c r="H26" s="16"/>
      <c r="I26" s="16"/>
    </row>
    <row r="27" spans="1:9" ht="20.149999999999999" customHeight="1">
      <c r="A27" s="30"/>
      <c r="B27" s="28"/>
      <c r="C27" s="16"/>
      <c r="D27" s="20"/>
      <c r="E27" s="20"/>
      <c r="F27" s="16"/>
      <c r="G27" s="16"/>
      <c r="H27" s="16"/>
      <c r="I27" s="16"/>
    </row>
    <row r="28" spans="1:9" ht="20.149999999999999" customHeight="1">
      <c r="A28" s="30"/>
      <c r="B28" s="28"/>
      <c r="C28" s="16"/>
      <c r="D28" s="20"/>
      <c r="E28" s="20"/>
      <c r="F28" s="16"/>
      <c r="G28" s="16"/>
      <c r="H28" s="16"/>
      <c r="I28" s="16"/>
    </row>
    <row r="29" spans="1:9" ht="20.149999999999999" customHeight="1">
      <c r="A29" s="30"/>
      <c r="B29" s="32" t="s">
        <v>19</v>
      </c>
      <c r="C29" s="16"/>
      <c r="D29" s="20"/>
      <c r="E29" s="20"/>
      <c r="F29" s="16"/>
      <c r="G29" s="16"/>
      <c r="H29" s="16"/>
      <c r="I29" s="16"/>
    </row>
    <row r="30" spans="1:9" ht="20.149999999999999" customHeight="1">
      <c r="A30" s="30"/>
      <c r="B30" s="32" t="s">
        <v>20</v>
      </c>
      <c r="C30" s="16"/>
      <c r="D30" s="20"/>
      <c r="E30" s="20"/>
      <c r="F30" s="16"/>
      <c r="G30" s="16"/>
      <c r="H30" s="16"/>
      <c r="I30" s="16"/>
    </row>
    <row r="31" spans="1:9" ht="20.149999999999999" customHeight="1">
      <c r="A31" s="30"/>
      <c r="B31" s="28"/>
      <c r="C31" s="16"/>
      <c r="D31" s="20"/>
      <c r="E31" s="20"/>
      <c r="F31" s="16"/>
      <c r="G31" s="16"/>
      <c r="H31" s="16"/>
      <c r="I31" s="16"/>
    </row>
    <row r="32" spans="1:9" ht="20.149999999999999" customHeight="1">
      <c r="A32" s="30"/>
      <c r="B32" s="28"/>
      <c r="C32" s="16"/>
      <c r="D32" s="20"/>
      <c r="E32" s="20"/>
      <c r="F32" s="16"/>
      <c r="G32" s="16"/>
      <c r="H32" s="16"/>
      <c r="I32" s="16"/>
    </row>
    <row r="33" spans="1:9" ht="20.149999999999999" customHeight="1">
      <c r="A33" s="30"/>
      <c r="B33" s="28"/>
      <c r="C33" s="16"/>
      <c r="D33" s="20"/>
      <c r="E33" s="20"/>
      <c r="F33" s="16"/>
      <c r="G33" s="16"/>
      <c r="H33" s="16"/>
      <c r="I33" s="16"/>
    </row>
    <row r="34" spans="1:9" ht="20.149999999999999" customHeight="1">
      <c r="A34" s="30"/>
      <c r="B34" s="28"/>
      <c r="C34" s="16"/>
      <c r="D34" s="20"/>
      <c r="E34" s="20"/>
      <c r="F34" s="16"/>
      <c r="G34" s="16"/>
      <c r="H34" s="16"/>
      <c r="I34" s="16"/>
    </row>
    <row r="35" spans="1:9" ht="20.149999999999999" customHeight="1">
      <c r="A35" s="30"/>
      <c r="B35" s="28"/>
      <c r="C35" s="16"/>
      <c r="D35" s="20"/>
      <c r="E35" s="20"/>
      <c r="F35" s="16"/>
      <c r="G35" s="16"/>
      <c r="H35" s="16"/>
      <c r="I35" s="16"/>
    </row>
  </sheetData>
  <sheetProtection algorithmName="SHA-512" hashValue="G9mfEFndJgurGx0hF/w522wNDcuU6vpRI4Ei6keqg91vT37IbcQA2gLVZw/LmoRUfTQOUeTt+VuEnRf94HpKOA==" saltValue="xhmEXrmT9uB0HirRnTJlSA==" spinCount="100000" sheet="1" objects="1" scenarios="1"/>
  <mergeCells count="1">
    <mergeCell ref="A1:I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Gegevens invullen</vt:lpstr>
      <vt:lpstr>Resultaten bekijken </vt:lpstr>
      <vt:lpstr>Tussenberekeningen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Remco Poelstra | Vogel's Products BV</cp:lastModifiedBy>
  <cp:revision/>
  <dcterms:created xsi:type="dcterms:W3CDTF">2023-09-07T15:24:49Z</dcterms:created>
  <dcterms:modified xsi:type="dcterms:W3CDTF">2023-09-07T15:39:16Z</dcterms:modified>
  <cp:category/>
  <cp:contentStatus/>
</cp:coreProperties>
</file>